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4006" yWindow="870" windowWidth="10545" windowHeight="8835" activeTab="0"/>
  </bookViews>
  <sheets>
    <sheet name="CORDIC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<sst xmlns="http://schemas.openxmlformats.org/spreadsheetml/2006/main" count="28" uniqueCount="25">
  <si>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z(i)</t>
  </si>
  <si>
    <t>a(i)</t>
  </si>
  <si>
    <t>z(i+1)</t>
  </si>
  <si>
    <t>i</t>
  </si>
  <si>
    <t>e(i)</t>
  </si>
  <si>
    <t>d(i)</t>
  </si>
  <si>
    <t>y(i)</t>
  </si>
  <si>
    <t>x(i)</t>
  </si>
  <si>
    <t>2^-i</t>
  </si>
  <si>
    <t>x=</t>
  </si>
  <si>
    <t>y=</t>
  </si>
  <si>
    <t>z=</t>
  </si>
  <si>
    <t>OUTPUT</t>
  </si>
  <si>
    <t>----------&gt;</t>
  </si>
  <si>
    <t>INPUT</t>
  </si>
  <si>
    <t>Circular</t>
  </si>
  <si>
    <t>Linear</t>
  </si>
  <si>
    <t>Hyperbolic</t>
  </si>
  <si>
    <t>Iterations:</t>
  </si>
  <si>
    <t>[1,30]</t>
  </si>
  <si>
    <t>range:</t>
  </si>
  <si>
    <t>CORDIC ALGORITHM</t>
  </si>
  <si>
    <t>pi =</t>
  </si>
  <si>
    <t>K =</t>
  </si>
  <si>
    <t>K' 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</si>
</sst>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  <numFmt numFmtId="165" formatCode="0.000000"/>
    <numFmt numFmtId="166" formatCode="0.000000000000000"/>
    <numFmt numFmtId="167" formatCode="0.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sz val="16"/>
      <name val="Arial"/>
      <family val="0"/>
    </font>
    <font>
      <sz val="10"/>
      <color indexed="4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right"/>
      <protection/>
    </xf>
    <xf numFmtId="0" fontId="0" fillId="3" borderId="0" xfId="0" applyFont="1" applyFill="1" applyAlignment="1" applyProtection="1">
      <alignment/>
      <protection/>
    </xf>
    <xf numFmtId="164" fontId="0" fillId="3" borderId="0" xfId="0" applyNumberFormat="1" applyFont="1" applyFill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 quotePrefix="1">
      <alignment horizontal="center"/>
      <protection/>
    </xf>
    <xf numFmtId="167" fontId="0" fillId="3" borderId="1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right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165" fontId="0" fillId="3" borderId="0" xfId="0" applyNumberFormat="1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right"/>
      <protection/>
    </xf>
    <xf numFmtId="165" fontId="0" fillId="3" borderId="0" xfId="0" applyNumberFormat="1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right"/>
      <protection/>
    </xf>
    <xf numFmtId="0" fontId="5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19050</xdr:rowOff>
    </xdr:from>
    <xdr:to>
      <xdr:col>6</xdr:col>
      <xdr:colOff>0</xdr:colOff>
      <xdr:row>4</xdr:row>
      <xdr:rowOff>85725</xdr:rowOff>
    </xdr:to>
    <xdr:pic>
      <xdr:nvPicPr>
        <xdr:cNvPr id="1" name="RotationM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0007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76200</xdr:rowOff>
    </xdr:from>
    <xdr:to>
      <xdr:col>6</xdr:col>
      <xdr:colOff>9525</xdr:colOff>
      <xdr:row>6</xdr:row>
      <xdr:rowOff>9525</xdr:rowOff>
    </xdr:to>
    <xdr:pic>
      <xdr:nvPicPr>
        <xdr:cNvPr id="2" name="VectoringM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81915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123825</xdr:rowOff>
    </xdr:from>
    <xdr:to>
      <xdr:col>6</xdr:col>
      <xdr:colOff>19050</xdr:colOff>
      <xdr:row>8</xdr:row>
      <xdr:rowOff>38100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1190625"/>
          <a:ext cx="1228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7"/>
  <sheetViews>
    <sheetView showGridLines="0" showRowColHeaders="0" tabSelected="1" showOutlineSymbols="0" workbookViewId="0" topLeftCell="A1">
      <selection activeCell="J31" sqref="J31"/>
    </sheetView>
  </sheetViews>
  <sheetFormatPr defaultColWidth="9.140625" defaultRowHeight="12.75" zeroHeight="1"/>
  <cols>
    <col min="1" max="1" width="4.421875" style="21" customWidth="1"/>
    <col min="2" max="2" width="5.57421875" style="3" customWidth="1"/>
    <col min="3" max="3" width="14.7109375" style="4" customWidth="1"/>
    <col min="4" max="9" width="9.140625" style="4" customWidth="1"/>
    <col min="10" max="10" width="16.7109375" style="4" customWidth="1"/>
    <col min="11" max="11" width="19.57421875" style="4" customWidth="1"/>
    <col min="12" max="12" width="26.00390625" style="3" hidden="1" customWidth="1"/>
    <col min="13" max="13" width="0" style="4" hidden="1" customWidth="1"/>
    <col min="14" max="14" width="7.8515625" style="4" hidden="1" customWidth="1"/>
    <col min="15" max="16384" width="0" style="4" hidden="1" customWidth="1"/>
  </cols>
  <sheetData>
    <row r="1" spans="2:12" s="21" customFormat="1" ht="12.75">
      <c r="B1" s="23"/>
      <c r="L1" s="23"/>
    </row>
    <row r="2" spans="5:9" ht="20.25">
      <c r="E2" s="27" t="s">
        <v>21</v>
      </c>
      <c r="F2" s="27"/>
      <c r="G2" s="27"/>
      <c r="H2" s="27"/>
      <c r="I2" s="27"/>
    </row>
    <row r="3" ht="12.75"/>
    <row r="4" spans="2:12" ht="12.75">
      <c r="B4" s="3" t="s">
        <v>22</v>
      </c>
      <c r="C4" s="5">
        <v>3.14159265358979</v>
      </c>
      <c r="D4" s="6"/>
      <c r="E4" s="7" t="b">
        <v>0</v>
      </c>
      <c r="F4" s="8"/>
      <c r="G4" s="3"/>
      <c r="H4" s="9" t="s">
        <v>14</v>
      </c>
      <c r="I4" s="9"/>
      <c r="J4" s="9" t="s">
        <v>12</v>
      </c>
      <c r="L4" s="4"/>
    </row>
    <row r="5" spans="2:12" ht="12.75">
      <c r="B5" s="3" t="s">
        <v>23</v>
      </c>
      <c r="C5" s="5">
        <v>1.646760258121</v>
      </c>
      <c r="E5" s="10"/>
      <c r="F5" s="10"/>
      <c r="G5" s="3" t="s">
        <v>9</v>
      </c>
      <c r="H5" s="1">
        <v>2</v>
      </c>
      <c r="I5" s="11" t="s">
        <v>13</v>
      </c>
      <c r="J5" s="12">
        <f ca="1">IF(E8=-1,OFFSET(J14,F10-1,0,1,1),OFFSET(J14,F10,0,1,1))</f>
        <v>2</v>
      </c>
      <c r="K5" s="4" t="str">
        <f>IF($E$4=TRUE,IF($E$8=1,"K(x cos z - y sin z)",IF($E$8=0,"x","K'(x cosh z + y sinh z)")),IF($E$8=1,"K sqrt(x^2 + y^2)",IF($E$8=0,"x","K'(sqrt(x^2 - y^2))")))</f>
        <v>x</v>
      </c>
      <c r="L5" s="4"/>
    </row>
    <row r="6" spans="2:12" ht="12.75">
      <c r="B6" s="3" t="s">
        <v>24</v>
      </c>
      <c r="C6" s="5">
        <v>0.8281593609602</v>
      </c>
      <c r="E6" s="10"/>
      <c r="F6" s="10"/>
      <c r="G6" s="3" t="s">
        <v>10</v>
      </c>
      <c r="H6" s="1">
        <v>3</v>
      </c>
      <c r="I6" s="11" t="s">
        <v>13</v>
      </c>
      <c r="J6" s="12">
        <f ca="1">IF(E8=-1,OFFSET(K14,F10-1,0,1,1),OFFSET(K14,F10,0,1,1))</f>
        <v>-0.00390625</v>
      </c>
      <c r="K6" s="4" t="str">
        <f>IF($E$4=TRUE,IF($E$8=1,"K(y cos z + x sin z)",IF($E$8=0,"y + xz","K'(y cosh z + x sinh z)")),IF($E$8=1,"0",IF($E$8=0,"0","0")))</f>
        <v>0</v>
      </c>
      <c r="L6" s="4"/>
    </row>
    <row r="7" spans="5:12" ht="12.75">
      <c r="E7" s="10"/>
      <c r="F7" s="10"/>
      <c r="G7" s="3" t="s">
        <v>11</v>
      </c>
      <c r="H7" s="1">
        <v>3</v>
      </c>
      <c r="I7" s="11" t="s">
        <v>13</v>
      </c>
      <c r="J7" s="12">
        <f ca="1">IF(E8=-1,OFFSET(E14,F10-1,0,1,1),OFFSET(E14,F10,0,1,1))</f>
        <v>4.501953125</v>
      </c>
      <c r="K7" s="4" t="str">
        <f>IF($E$4=TRUE,IF($E$8=1,"0",IF($E$8=0,"0","0")),IF($E$8=1,"z + atan (y/x)",IF($E$8=0,"z + y/x","z + atanh(y/x)")))</f>
        <v>z + y/x</v>
      </c>
      <c r="L7" s="4"/>
    </row>
    <row r="8" spans="3:12" ht="12.75">
      <c r="C8" s="19" t="s">
        <v>15</v>
      </c>
      <c r="D8" s="3"/>
      <c r="E8" s="7">
        <f>IF(F8="Circular",1,IF(F8="Linear",0,-1))</f>
        <v>0</v>
      </c>
      <c r="F8" s="10" t="s">
        <v>16</v>
      </c>
      <c r="H8" s="3"/>
      <c r="L8" s="4"/>
    </row>
    <row r="9" spans="3:12" ht="12.75">
      <c r="C9" s="19" t="s">
        <v>16</v>
      </c>
      <c r="D9" s="3"/>
      <c r="E9" s="13"/>
      <c r="H9" s="3"/>
      <c r="L9" s="4"/>
    </row>
    <row r="10" spans="3:12" ht="12.75">
      <c r="C10" s="19" t="s">
        <v>17</v>
      </c>
      <c r="D10" s="3"/>
      <c r="E10" s="14" t="s">
        <v>18</v>
      </c>
      <c r="F10" s="2">
        <v>10</v>
      </c>
      <c r="H10" s="3"/>
      <c r="L10" s="4"/>
    </row>
    <row r="11" spans="4:12" ht="12.75">
      <c r="D11" s="3"/>
      <c r="E11" s="15" t="s">
        <v>20</v>
      </c>
      <c r="F11" s="9" t="s">
        <v>19</v>
      </c>
      <c r="H11" s="3"/>
      <c r="L11" s="4"/>
    </row>
    <row r="12" spans="8:12" ht="12.75">
      <c r="H12" s="3"/>
      <c r="L12" s="4"/>
    </row>
    <row r="13" spans="1:12" s="9" customFormat="1" ht="12.75">
      <c r="A13" s="22"/>
      <c r="B13" s="3"/>
      <c r="C13" s="16" t="s">
        <v>3</v>
      </c>
      <c r="D13" s="16" t="s">
        <v>4</v>
      </c>
      <c r="E13" s="16" t="s">
        <v>0</v>
      </c>
      <c r="F13" s="16" t="s">
        <v>5</v>
      </c>
      <c r="G13" s="16" t="s">
        <v>1</v>
      </c>
      <c r="H13" s="16" t="s">
        <v>2</v>
      </c>
      <c r="I13" s="16" t="s">
        <v>8</v>
      </c>
      <c r="J13" s="16" t="s">
        <v>7</v>
      </c>
      <c r="K13" s="16" t="s">
        <v>6</v>
      </c>
      <c r="L13" s="3"/>
    </row>
    <row r="14" spans="3:11" ht="12.75">
      <c r="C14" s="9">
        <f>IF(E8=-1,1,0)</f>
        <v>0</v>
      </c>
      <c r="D14" s="9">
        <f>IF($E$8=1,360/2/$C$4*ATAN(I14),IF($E$8=0,I14,ATANH(I14)))</f>
        <v>1</v>
      </c>
      <c r="E14" s="13">
        <f>H7</f>
        <v>3</v>
      </c>
      <c r="F14" s="13">
        <f>IF($E$4=TRUE,IF(E14&gt;=0,1,-1),IF((J14*K14)&gt;=0,-1,1))</f>
        <v>-1</v>
      </c>
      <c r="G14" s="13">
        <f>F14*D14</f>
        <v>-1</v>
      </c>
      <c r="H14" s="13">
        <f>E14-G14</f>
        <v>4</v>
      </c>
      <c r="I14" s="13">
        <f>2^-C14</f>
        <v>1</v>
      </c>
      <c r="J14" s="20">
        <f>H5</f>
        <v>2</v>
      </c>
      <c r="K14" s="20">
        <f>H6</f>
        <v>3</v>
      </c>
    </row>
    <row r="15" spans="3:11" ht="12.75">
      <c r="C15" s="9">
        <f aca="true" t="shared" si="0" ref="C15:C44">IF(C14&lt;$F$10,C14+1,"")</f>
        <v>1</v>
      </c>
      <c r="D15" s="9">
        <f>IF(C15="","",IF($E$8=1,360/2/$C$4*ATAN(I15),IF($E$8=0,I15,ATANH(I15))))</f>
        <v>0.5</v>
      </c>
      <c r="E15" s="13">
        <f>IF(C15="","",H14)</f>
        <v>4</v>
      </c>
      <c r="F15" s="13">
        <f aca="true" t="shared" si="1" ref="F15:F44">IF(C15="","",IF($E$4=TRUE,IF(E15&gt;=0,1,-1),IF((J15*K15)&gt;=0,-1,1)))</f>
        <v>-1</v>
      </c>
      <c r="G15" s="13">
        <f aca="true" t="shared" si="2" ref="G15:G44">IF(C15="","",F15*D15)</f>
        <v>-0.5</v>
      </c>
      <c r="H15" s="13">
        <f aca="true" t="shared" si="3" ref="H15:H44">IF(C15="","",E15-G15)</f>
        <v>4.5</v>
      </c>
      <c r="I15" s="13">
        <f aca="true" t="shared" si="4" ref="I15:I44">IF(C15="","",2^-C15)</f>
        <v>0.5</v>
      </c>
      <c r="J15" s="20">
        <f aca="true" t="shared" si="5" ref="J15:J44">IF(C15="","",J14-$E$8*(F14*K14*I14))</f>
        <v>2</v>
      </c>
      <c r="K15" s="20">
        <f aca="true" t="shared" si="6" ref="K15:K44">IF(C15="","",K14+(F14*J14*I14))</f>
        <v>1</v>
      </c>
    </row>
    <row r="16" spans="3:11" ht="12.75">
      <c r="C16" s="9">
        <f t="shared" si="0"/>
        <v>2</v>
      </c>
      <c r="D16" s="9">
        <f aca="true" t="shared" si="7" ref="D16:D23">IF(C16="","",IF($E$8=1,360/2/$C$4*ATAN(I16),IF($E$8=0,I16,ATANH(I16))))</f>
        <v>0.25</v>
      </c>
      <c r="E16" s="13">
        <f aca="true" t="shared" si="8" ref="E16:E23">IF(C16="","",H15)</f>
        <v>4.5</v>
      </c>
      <c r="F16" s="13">
        <f t="shared" si="1"/>
        <v>-1</v>
      </c>
      <c r="G16" s="13">
        <f t="shared" si="2"/>
        <v>-0.25</v>
      </c>
      <c r="H16" s="13">
        <f t="shared" si="3"/>
        <v>4.75</v>
      </c>
      <c r="I16" s="13">
        <f t="shared" si="4"/>
        <v>0.25</v>
      </c>
      <c r="J16" s="20">
        <f t="shared" si="5"/>
        <v>2</v>
      </c>
      <c r="K16" s="20">
        <f t="shared" si="6"/>
        <v>0</v>
      </c>
    </row>
    <row r="17" spans="3:11" ht="12.75">
      <c r="C17" s="9">
        <f t="shared" si="0"/>
        <v>3</v>
      </c>
      <c r="D17" s="9">
        <f t="shared" si="7"/>
        <v>0.125</v>
      </c>
      <c r="E17" s="13">
        <f t="shared" si="8"/>
        <v>4.75</v>
      </c>
      <c r="F17" s="13">
        <f t="shared" si="1"/>
        <v>1</v>
      </c>
      <c r="G17" s="13">
        <f t="shared" si="2"/>
        <v>0.125</v>
      </c>
      <c r="H17" s="13">
        <f t="shared" si="3"/>
        <v>4.625</v>
      </c>
      <c r="I17" s="13">
        <f t="shared" si="4"/>
        <v>0.125</v>
      </c>
      <c r="J17" s="20">
        <f t="shared" si="5"/>
        <v>2</v>
      </c>
      <c r="K17" s="20">
        <f t="shared" si="6"/>
        <v>-0.5</v>
      </c>
    </row>
    <row r="18" spans="3:11" ht="12.75">
      <c r="C18" s="9">
        <f t="shared" si="0"/>
        <v>4</v>
      </c>
      <c r="D18" s="9">
        <f t="shared" si="7"/>
        <v>0.0625</v>
      </c>
      <c r="E18" s="13">
        <f t="shared" si="8"/>
        <v>4.625</v>
      </c>
      <c r="F18" s="13">
        <f t="shared" si="1"/>
        <v>1</v>
      </c>
      <c r="G18" s="13">
        <f t="shared" si="2"/>
        <v>0.0625</v>
      </c>
      <c r="H18" s="13">
        <f t="shared" si="3"/>
        <v>4.5625</v>
      </c>
      <c r="I18" s="13">
        <f t="shared" si="4"/>
        <v>0.0625</v>
      </c>
      <c r="J18" s="20">
        <f t="shared" si="5"/>
        <v>2</v>
      </c>
      <c r="K18" s="20">
        <f t="shared" si="6"/>
        <v>-0.25</v>
      </c>
    </row>
    <row r="19" spans="3:11" ht="12.75">
      <c r="C19" s="9">
        <f t="shared" si="0"/>
        <v>5</v>
      </c>
      <c r="D19" s="9">
        <f t="shared" si="7"/>
        <v>0.03125</v>
      </c>
      <c r="E19" s="13">
        <f t="shared" si="8"/>
        <v>4.5625</v>
      </c>
      <c r="F19" s="13">
        <f t="shared" si="1"/>
        <v>1</v>
      </c>
      <c r="G19" s="13">
        <f t="shared" si="2"/>
        <v>0.03125</v>
      </c>
      <c r="H19" s="13">
        <f t="shared" si="3"/>
        <v>4.53125</v>
      </c>
      <c r="I19" s="13">
        <f t="shared" si="4"/>
        <v>0.03125</v>
      </c>
      <c r="J19" s="20">
        <f t="shared" si="5"/>
        <v>2</v>
      </c>
      <c r="K19" s="20">
        <f t="shared" si="6"/>
        <v>-0.125</v>
      </c>
    </row>
    <row r="20" spans="3:11" ht="12.75">
      <c r="C20" s="9">
        <f t="shared" si="0"/>
        <v>6</v>
      </c>
      <c r="D20" s="9">
        <f t="shared" si="7"/>
        <v>0.015625</v>
      </c>
      <c r="E20" s="13">
        <f t="shared" si="8"/>
        <v>4.53125</v>
      </c>
      <c r="F20" s="13">
        <f t="shared" si="1"/>
        <v>1</v>
      </c>
      <c r="G20" s="13">
        <f t="shared" si="2"/>
        <v>0.015625</v>
      </c>
      <c r="H20" s="13">
        <f t="shared" si="3"/>
        <v>4.515625</v>
      </c>
      <c r="I20" s="13">
        <f t="shared" si="4"/>
        <v>0.015625</v>
      </c>
      <c r="J20" s="20">
        <f t="shared" si="5"/>
        <v>2</v>
      </c>
      <c r="K20" s="20">
        <f t="shared" si="6"/>
        <v>-0.0625</v>
      </c>
    </row>
    <row r="21" spans="3:11" ht="12.75">
      <c r="C21" s="9">
        <f t="shared" si="0"/>
        <v>7</v>
      </c>
      <c r="D21" s="9">
        <f t="shared" si="7"/>
        <v>0.0078125</v>
      </c>
      <c r="E21" s="13">
        <f t="shared" si="8"/>
        <v>4.515625</v>
      </c>
      <c r="F21" s="13">
        <f t="shared" si="1"/>
        <v>1</v>
      </c>
      <c r="G21" s="13">
        <f t="shared" si="2"/>
        <v>0.0078125</v>
      </c>
      <c r="H21" s="13">
        <f t="shared" si="3"/>
        <v>4.5078125</v>
      </c>
      <c r="I21" s="13">
        <f t="shared" si="4"/>
        <v>0.0078125</v>
      </c>
      <c r="J21" s="20">
        <f t="shared" si="5"/>
        <v>2</v>
      </c>
      <c r="K21" s="20">
        <f t="shared" si="6"/>
        <v>-0.03125</v>
      </c>
    </row>
    <row r="22" spans="3:11" ht="12.75">
      <c r="C22" s="9">
        <f t="shared" si="0"/>
        <v>8</v>
      </c>
      <c r="D22" s="9">
        <f t="shared" si="7"/>
        <v>0.00390625</v>
      </c>
      <c r="E22" s="13">
        <f t="shared" si="8"/>
        <v>4.5078125</v>
      </c>
      <c r="F22" s="13">
        <f t="shared" si="1"/>
        <v>1</v>
      </c>
      <c r="G22" s="13">
        <f t="shared" si="2"/>
        <v>0.00390625</v>
      </c>
      <c r="H22" s="13">
        <f t="shared" si="3"/>
        <v>4.50390625</v>
      </c>
      <c r="I22" s="13">
        <f t="shared" si="4"/>
        <v>0.00390625</v>
      </c>
      <c r="J22" s="20">
        <f t="shared" si="5"/>
        <v>2</v>
      </c>
      <c r="K22" s="20">
        <f t="shared" si="6"/>
        <v>-0.015625</v>
      </c>
    </row>
    <row r="23" spans="3:11" ht="12.75">
      <c r="C23" s="9">
        <f t="shared" si="0"/>
        <v>9</v>
      </c>
      <c r="D23" s="9">
        <f t="shared" si="7"/>
        <v>0.001953125</v>
      </c>
      <c r="E23" s="13">
        <f t="shared" si="8"/>
        <v>4.50390625</v>
      </c>
      <c r="F23" s="13">
        <f t="shared" si="1"/>
        <v>1</v>
      </c>
      <c r="G23" s="13">
        <f t="shared" si="2"/>
        <v>0.001953125</v>
      </c>
      <c r="H23" s="13">
        <f t="shared" si="3"/>
        <v>4.501953125</v>
      </c>
      <c r="I23" s="13">
        <f t="shared" si="4"/>
        <v>0.001953125</v>
      </c>
      <c r="J23" s="20">
        <f t="shared" si="5"/>
        <v>2</v>
      </c>
      <c r="K23" s="20">
        <f t="shared" si="6"/>
        <v>-0.0078125</v>
      </c>
    </row>
    <row r="24" spans="3:11" ht="12.75">
      <c r="C24" s="9">
        <f t="shared" si="0"/>
        <v>10</v>
      </c>
      <c r="D24" s="9">
        <f aca="true" t="shared" si="9" ref="D24:D44">IF(C24="","",IF($E$8=1,360/2/$C$4*ATAN(I24),IF($E$8=0,I24,ATANH(I24))))</f>
        <v>0.0009765625</v>
      </c>
      <c r="E24" s="13">
        <f aca="true" t="shared" si="10" ref="E24:E44">IF(C24="","",H23)</f>
        <v>4.501953125</v>
      </c>
      <c r="F24" s="13">
        <f t="shared" si="1"/>
        <v>1</v>
      </c>
      <c r="G24" s="13">
        <f t="shared" si="2"/>
        <v>0.0009765625</v>
      </c>
      <c r="H24" s="13">
        <f t="shared" si="3"/>
        <v>4.5009765625</v>
      </c>
      <c r="I24" s="13">
        <f t="shared" si="4"/>
        <v>0.0009765625</v>
      </c>
      <c r="J24" s="20">
        <f t="shared" si="5"/>
        <v>2</v>
      </c>
      <c r="K24" s="20">
        <f t="shared" si="6"/>
        <v>-0.00390625</v>
      </c>
    </row>
    <row r="25" spans="1:11" ht="12.75">
      <c r="A25" s="24"/>
      <c r="C25" s="26">
        <f t="shared" si="0"/>
      </c>
      <c r="D25" s="9">
        <f t="shared" si="9"/>
      </c>
      <c r="E25" s="13">
        <f t="shared" si="10"/>
      </c>
      <c r="F25" s="13">
        <f t="shared" si="1"/>
      </c>
      <c r="G25" s="13">
        <f t="shared" si="2"/>
      </c>
      <c r="H25" s="13">
        <f t="shared" si="3"/>
      </c>
      <c r="I25" s="13">
        <f t="shared" si="4"/>
      </c>
      <c r="J25" s="20">
        <f t="shared" si="5"/>
      </c>
      <c r="K25" s="20">
        <f t="shared" si="6"/>
      </c>
    </row>
    <row r="26" spans="1:11" ht="12.75">
      <c r="A26" s="24"/>
      <c r="C26" s="26">
        <f t="shared" si="0"/>
      </c>
      <c r="D26" s="9">
        <f t="shared" si="9"/>
      </c>
      <c r="E26" s="13">
        <f t="shared" si="10"/>
      </c>
      <c r="F26" s="13">
        <f t="shared" si="1"/>
      </c>
      <c r="G26" s="13">
        <f t="shared" si="2"/>
      </c>
      <c r="H26" s="13">
        <f t="shared" si="3"/>
      </c>
      <c r="I26" s="13">
        <f t="shared" si="4"/>
      </c>
      <c r="J26" s="20">
        <f t="shared" si="5"/>
      </c>
      <c r="K26" s="20">
        <f t="shared" si="6"/>
      </c>
    </row>
    <row r="27" spans="1:11" ht="12.75">
      <c r="A27" s="24"/>
      <c r="C27" s="26">
        <f t="shared" si="0"/>
      </c>
      <c r="D27" s="9">
        <f t="shared" si="9"/>
      </c>
      <c r="E27" s="13">
        <f t="shared" si="10"/>
      </c>
      <c r="F27" s="13">
        <f t="shared" si="1"/>
      </c>
      <c r="G27" s="13">
        <f t="shared" si="2"/>
      </c>
      <c r="H27" s="13">
        <f t="shared" si="3"/>
      </c>
      <c r="I27" s="13">
        <f t="shared" si="4"/>
      </c>
      <c r="J27" s="20">
        <f t="shared" si="5"/>
      </c>
      <c r="K27" s="20">
        <f t="shared" si="6"/>
      </c>
    </row>
    <row r="28" spans="1:11" ht="12.75">
      <c r="A28" s="24"/>
      <c r="B28" s="25"/>
      <c r="C28" s="26">
        <f t="shared" si="0"/>
      </c>
      <c r="D28" s="9">
        <f t="shared" si="9"/>
      </c>
      <c r="E28" s="13">
        <f t="shared" si="10"/>
      </c>
      <c r="F28" s="13">
        <f t="shared" si="1"/>
      </c>
      <c r="G28" s="13">
        <f t="shared" si="2"/>
      </c>
      <c r="H28" s="13">
        <f t="shared" si="3"/>
      </c>
      <c r="I28" s="13">
        <f t="shared" si="4"/>
      </c>
      <c r="J28" s="20">
        <f t="shared" si="5"/>
      </c>
      <c r="K28" s="20">
        <f t="shared" si="6"/>
      </c>
    </row>
    <row r="29" spans="3:11" ht="12.75">
      <c r="C29" s="9">
        <f t="shared" si="0"/>
      </c>
      <c r="D29" s="9">
        <f t="shared" si="9"/>
      </c>
      <c r="E29" s="13">
        <f t="shared" si="10"/>
      </c>
      <c r="F29" s="13">
        <f t="shared" si="1"/>
      </c>
      <c r="G29" s="13">
        <f t="shared" si="2"/>
      </c>
      <c r="H29" s="13">
        <f t="shared" si="3"/>
      </c>
      <c r="I29" s="13">
        <f t="shared" si="4"/>
      </c>
      <c r="J29" s="20">
        <f t="shared" si="5"/>
      </c>
      <c r="K29" s="20">
        <f t="shared" si="6"/>
      </c>
    </row>
    <row r="30" spans="3:11" ht="12.75">
      <c r="C30" s="9">
        <f t="shared" si="0"/>
      </c>
      <c r="D30" s="9">
        <f t="shared" si="9"/>
      </c>
      <c r="E30" s="13">
        <f t="shared" si="10"/>
      </c>
      <c r="F30" s="13">
        <f t="shared" si="1"/>
      </c>
      <c r="G30" s="13">
        <f t="shared" si="2"/>
      </c>
      <c r="H30" s="13">
        <f t="shared" si="3"/>
      </c>
      <c r="I30" s="13">
        <f t="shared" si="4"/>
      </c>
      <c r="J30" s="20">
        <f t="shared" si="5"/>
      </c>
      <c r="K30" s="20">
        <f t="shared" si="6"/>
      </c>
    </row>
    <row r="31" spans="3:11" ht="12.75">
      <c r="C31" s="9">
        <f t="shared" si="0"/>
      </c>
      <c r="D31" s="9">
        <f t="shared" si="9"/>
      </c>
      <c r="E31" s="13">
        <f t="shared" si="10"/>
      </c>
      <c r="F31" s="13">
        <f t="shared" si="1"/>
      </c>
      <c r="G31" s="13">
        <f t="shared" si="2"/>
      </c>
      <c r="H31" s="13">
        <f t="shared" si="3"/>
      </c>
      <c r="I31" s="13">
        <f t="shared" si="4"/>
      </c>
      <c r="J31" s="20">
        <f t="shared" si="5"/>
      </c>
      <c r="K31" s="20">
        <f t="shared" si="6"/>
      </c>
    </row>
    <row r="32" spans="3:11" ht="12.75">
      <c r="C32" s="9">
        <f t="shared" si="0"/>
      </c>
      <c r="D32" s="9">
        <f t="shared" si="9"/>
      </c>
      <c r="E32" s="13">
        <f t="shared" si="10"/>
      </c>
      <c r="F32" s="13">
        <f t="shared" si="1"/>
      </c>
      <c r="G32" s="13">
        <f t="shared" si="2"/>
      </c>
      <c r="H32" s="13">
        <f t="shared" si="3"/>
      </c>
      <c r="I32" s="13">
        <f t="shared" si="4"/>
      </c>
      <c r="J32" s="20">
        <f t="shared" si="5"/>
      </c>
      <c r="K32" s="20">
        <f t="shared" si="6"/>
      </c>
    </row>
    <row r="33" spans="3:11" ht="12.75">
      <c r="C33" s="9">
        <f t="shared" si="0"/>
      </c>
      <c r="D33" s="9">
        <f t="shared" si="9"/>
      </c>
      <c r="E33" s="13">
        <f t="shared" si="10"/>
      </c>
      <c r="F33" s="13">
        <f t="shared" si="1"/>
      </c>
      <c r="G33" s="13">
        <f t="shared" si="2"/>
      </c>
      <c r="H33" s="13">
        <f t="shared" si="3"/>
      </c>
      <c r="I33" s="13">
        <f t="shared" si="4"/>
      </c>
      <c r="J33" s="20">
        <f t="shared" si="5"/>
      </c>
      <c r="K33" s="20">
        <f t="shared" si="6"/>
      </c>
    </row>
    <row r="34" spans="3:11" ht="12.75">
      <c r="C34" s="9">
        <f t="shared" si="0"/>
      </c>
      <c r="D34" s="9">
        <f t="shared" si="9"/>
      </c>
      <c r="E34" s="13">
        <f t="shared" si="10"/>
      </c>
      <c r="F34" s="13">
        <f t="shared" si="1"/>
      </c>
      <c r="G34" s="13">
        <f t="shared" si="2"/>
      </c>
      <c r="H34" s="13">
        <f t="shared" si="3"/>
      </c>
      <c r="I34" s="13">
        <f t="shared" si="4"/>
      </c>
      <c r="J34" s="20">
        <f t="shared" si="5"/>
      </c>
      <c r="K34" s="20">
        <f t="shared" si="6"/>
      </c>
    </row>
    <row r="35" spans="3:11" ht="12.75">
      <c r="C35" s="9">
        <f t="shared" si="0"/>
      </c>
      <c r="D35" s="9">
        <f t="shared" si="9"/>
      </c>
      <c r="E35" s="13">
        <f t="shared" si="10"/>
      </c>
      <c r="F35" s="13">
        <f t="shared" si="1"/>
      </c>
      <c r="G35" s="13">
        <f t="shared" si="2"/>
      </c>
      <c r="H35" s="13">
        <f t="shared" si="3"/>
      </c>
      <c r="I35" s="13">
        <f t="shared" si="4"/>
      </c>
      <c r="J35" s="20">
        <f t="shared" si="5"/>
      </c>
      <c r="K35" s="20">
        <f t="shared" si="6"/>
      </c>
    </row>
    <row r="36" spans="3:11" ht="12.75">
      <c r="C36" s="9">
        <f t="shared" si="0"/>
      </c>
      <c r="D36" s="9">
        <f t="shared" si="9"/>
      </c>
      <c r="E36" s="13">
        <f t="shared" si="10"/>
      </c>
      <c r="F36" s="13">
        <f t="shared" si="1"/>
      </c>
      <c r="G36" s="13">
        <f t="shared" si="2"/>
      </c>
      <c r="H36" s="13">
        <f t="shared" si="3"/>
      </c>
      <c r="I36" s="13">
        <f t="shared" si="4"/>
      </c>
      <c r="J36" s="20">
        <f t="shared" si="5"/>
      </c>
      <c r="K36" s="20">
        <f t="shared" si="6"/>
      </c>
    </row>
    <row r="37" spans="3:11" ht="12.75">
      <c r="C37" s="9">
        <f t="shared" si="0"/>
      </c>
      <c r="D37" s="9">
        <f t="shared" si="9"/>
      </c>
      <c r="E37" s="13">
        <f t="shared" si="10"/>
      </c>
      <c r="F37" s="13">
        <f t="shared" si="1"/>
      </c>
      <c r="G37" s="13">
        <f t="shared" si="2"/>
      </c>
      <c r="H37" s="13">
        <f t="shared" si="3"/>
      </c>
      <c r="I37" s="13">
        <f t="shared" si="4"/>
      </c>
      <c r="J37" s="20">
        <f t="shared" si="5"/>
      </c>
      <c r="K37" s="20">
        <f t="shared" si="6"/>
      </c>
    </row>
    <row r="38" spans="3:11" ht="12.75">
      <c r="C38" s="9">
        <f t="shared" si="0"/>
      </c>
      <c r="D38" s="9">
        <f t="shared" si="9"/>
      </c>
      <c r="E38" s="13">
        <f t="shared" si="10"/>
      </c>
      <c r="F38" s="13">
        <f t="shared" si="1"/>
      </c>
      <c r="G38" s="13">
        <f t="shared" si="2"/>
      </c>
      <c r="H38" s="13">
        <f t="shared" si="3"/>
      </c>
      <c r="I38" s="13">
        <f t="shared" si="4"/>
      </c>
      <c r="J38" s="20">
        <f t="shared" si="5"/>
      </c>
      <c r="K38" s="20">
        <f t="shared" si="6"/>
      </c>
    </row>
    <row r="39" spans="3:11" ht="12.75">
      <c r="C39" s="9">
        <f t="shared" si="0"/>
      </c>
      <c r="D39" s="9">
        <f t="shared" si="9"/>
      </c>
      <c r="E39" s="13">
        <f t="shared" si="10"/>
      </c>
      <c r="F39" s="13">
        <f t="shared" si="1"/>
      </c>
      <c r="G39" s="13">
        <f t="shared" si="2"/>
      </c>
      <c r="H39" s="13">
        <f t="shared" si="3"/>
      </c>
      <c r="I39" s="13">
        <f t="shared" si="4"/>
      </c>
      <c r="J39" s="20">
        <f t="shared" si="5"/>
      </c>
      <c r="K39" s="20">
        <f t="shared" si="6"/>
      </c>
    </row>
    <row r="40" spans="3:11" ht="12.75">
      <c r="C40" s="9">
        <f t="shared" si="0"/>
      </c>
      <c r="D40" s="9">
        <f t="shared" si="9"/>
      </c>
      <c r="E40" s="13">
        <f t="shared" si="10"/>
      </c>
      <c r="F40" s="13">
        <f t="shared" si="1"/>
      </c>
      <c r="G40" s="13">
        <f t="shared" si="2"/>
      </c>
      <c r="H40" s="13">
        <f t="shared" si="3"/>
      </c>
      <c r="I40" s="13">
        <f t="shared" si="4"/>
      </c>
      <c r="J40" s="20">
        <f t="shared" si="5"/>
      </c>
      <c r="K40" s="20">
        <f t="shared" si="6"/>
      </c>
    </row>
    <row r="41" spans="3:11" ht="12.75">
      <c r="C41" s="9">
        <f t="shared" si="0"/>
      </c>
      <c r="D41" s="9">
        <f t="shared" si="9"/>
      </c>
      <c r="E41" s="13">
        <f t="shared" si="10"/>
      </c>
      <c r="F41" s="13">
        <f t="shared" si="1"/>
      </c>
      <c r="G41" s="13">
        <f t="shared" si="2"/>
      </c>
      <c r="H41" s="13">
        <f t="shared" si="3"/>
      </c>
      <c r="I41" s="13">
        <f t="shared" si="4"/>
      </c>
      <c r="J41" s="20">
        <f t="shared" si="5"/>
      </c>
      <c r="K41" s="20">
        <f t="shared" si="6"/>
      </c>
    </row>
    <row r="42" spans="3:11" ht="12.75">
      <c r="C42" s="9">
        <f t="shared" si="0"/>
      </c>
      <c r="D42" s="9">
        <f t="shared" si="9"/>
      </c>
      <c r="E42" s="13">
        <f t="shared" si="10"/>
      </c>
      <c r="F42" s="13">
        <f t="shared" si="1"/>
      </c>
      <c r="G42" s="13">
        <f t="shared" si="2"/>
      </c>
      <c r="H42" s="13">
        <f t="shared" si="3"/>
      </c>
      <c r="I42" s="13">
        <f t="shared" si="4"/>
      </c>
      <c r="J42" s="20">
        <f t="shared" si="5"/>
      </c>
      <c r="K42" s="20">
        <f t="shared" si="6"/>
      </c>
    </row>
    <row r="43" spans="3:11" ht="12.75">
      <c r="C43" s="9">
        <f t="shared" si="0"/>
      </c>
      <c r="D43" s="9">
        <f t="shared" si="9"/>
      </c>
      <c r="E43" s="13">
        <f t="shared" si="10"/>
      </c>
      <c r="F43" s="13">
        <f t="shared" si="1"/>
      </c>
      <c r="G43" s="13">
        <f t="shared" si="2"/>
      </c>
      <c r="H43" s="13">
        <f t="shared" si="3"/>
      </c>
      <c r="I43" s="13">
        <f t="shared" si="4"/>
      </c>
      <c r="J43" s="20">
        <f t="shared" si="5"/>
      </c>
      <c r="K43" s="20">
        <f t="shared" si="6"/>
      </c>
    </row>
    <row r="44" spans="3:11" ht="12.75">
      <c r="C44" s="9">
        <f t="shared" si="0"/>
      </c>
      <c r="D44" s="9">
        <f t="shared" si="9"/>
      </c>
      <c r="E44" s="13">
        <f t="shared" si="10"/>
      </c>
      <c r="F44" s="13">
        <f t="shared" si="1"/>
      </c>
      <c r="G44" s="13">
        <f t="shared" si="2"/>
      </c>
      <c r="H44" s="13">
        <f t="shared" si="3"/>
      </c>
      <c r="I44" s="13">
        <f t="shared" si="4"/>
      </c>
      <c r="J44" s="20">
        <f t="shared" si="5"/>
      </c>
      <c r="K44" s="20">
        <f t="shared" si="6"/>
      </c>
    </row>
    <row r="45" spans="3:11" ht="12.75">
      <c r="C45" s="9"/>
      <c r="D45" s="9"/>
      <c r="E45" s="13"/>
      <c r="F45" s="13"/>
      <c r="G45" s="13"/>
      <c r="H45" s="13"/>
      <c r="I45" s="13"/>
      <c r="J45" s="20"/>
      <c r="K45" s="20"/>
    </row>
    <row r="46" spans="3:11" ht="12.75" hidden="1">
      <c r="C46" s="9"/>
      <c r="E46" s="17"/>
      <c r="F46" s="17"/>
      <c r="G46" s="17"/>
      <c r="H46" s="17"/>
      <c r="I46" s="17"/>
      <c r="J46" s="18"/>
      <c r="K46" s="18"/>
    </row>
    <row r="47" spans="3:11" ht="12.75" hidden="1">
      <c r="C47" s="9"/>
      <c r="E47" s="17"/>
      <c r="F47" s="17"/>
      <c r="G47" s="17"/>
      <c r="H47" s="17"/>
      <c r="I47" s="17"/>
      <c r="J47" s="18"/>
      <c r="K47" s="18"/>
    </row>
    <row r="48" spans="3:11" ht="12.75" hidden="1">
      <c r="C48" s="9"/>
      <c r="E48" s="17"/>
      <c r="F48" s="17"/>
      <c r="G48" s="17"/>
      <c r="H48" s="17"/>
      <c r="I48" s="17"/>
      <c r="J48" s="18"/>
      <c r="K48" s="18"/>
    </row>
    <row r="49" spans="3:11" ht="12.75" hidden="1">
      <c r="C49" s="9"/>
      <c r="E49" s="17"/>
      <c r="F49" s="17"/>
      <c r="G49" s="17"/>
      <c r="H49" s="17"/>
      <c r="I49" s="17"/>
      <c r="J49" s="18"/>
      <c r="K49" s="18"/>
    </row>
    <row r="50" spans="3:11" ht="12.75" hidden="1">
      <c r="C50" s="9"/>
      <c r="E50" s="17"/>
      <c r="F50" s="17"/>
      <c r="G50" s="17"/>
      <c r="H50" s="17"/>
      <c r="I50" s="17"/>
      <c r="J50" s="18"/>
      <c r="K50" s="18"/>
    </row>
    <row r="51" spans="3:11" ht="12.75" hidden="1">
      <c r="C51" s="9"/>
      <c r="E51" s="17"/>
      <c r="F51" s="17"/>
      <c r="G51" s="17"/>
      <c r="H51" s="17"/>
      <c r="I51" s="17"/>
      <c r="J51" s="18"/>
      <c r="K51" s="18"/>
    </row>
    <row r="52" spans="3:11" ht="12.75" hidden="1">
      <c r="C52" s="9"/>
      <c r="E52" s="17"/>
      <c r="F52" s="17"/>
      <c r="G52" s="17"/>
      <c r="H52" s="17"/>
      <c r="I52" s="17"/>
      <c r="J52" s="18"/>
      <c r="K52" s="18"/>
    </row>
    <row r="53" spans="3:11" ht="12.75" hidden="1">
      <c r="C53" s="9"/>
      <c r="E53" s="17"/>
      <c r="F53" s="17"/>
      <c r="G53" s="17"/>
      <c r="H53" s="17"/>
      <c r="I53" s="17"/>
      <c r="J53" s="18"/>
      <c r="K53" s="18"/>
    </row>
    <row r="54" spans="3:11" ht="12.75" hidden="1">
      <c r="C54" s="9"/>
      <c r="E54" s="17"/>
      <c r="F54" s="17"/>
      <c r="G54" s="17"/>
      <c r="H54" s="17"/>
      <c r="I54" s="17"/>
      <c r="J54" s="18"/>
      <c r="K54" s="18"/>
    </row>
    <row r="55" spans="3:11" ht="12.75" hidden="1">
      <c r="C55" s="9"/>
      <c r="E55" s="17"/>
      <c r="F55" s="17"/>
      <c r="G55" s="17"/>
      <c r="H55" s="17"/>
      <c r="I55" s="17"/>
      <c r="J55" s="18"/>
      <c r="K55" s="18"/>
    </row>
    <row r="56" spans="3:11" ht="12.75" hidden="1">
      <c r="C56" s="9"/>
      <c r="E56" s="17"/>
      <c r="F56" s="17"/>
      <c r="G56" s="17"/>
      <c r="H56" s="17"/>
      <c r="I56" s="17"/>
      <c r="J56" s="18"/>
      <c r="K56" s="18"/>
    </row>
    <row r="57" spans="3:11" ht="12.75" hidden="1">
      <c r="C57" s="9"/>
      <c r="E57" s="17"/>
      <c r="F57" s="17"/>
      <c r="G57" s="17"/>
      <c r="H57" s="17"/>
      <c r="I57" s="17"/>
      <c r="J57" s="18"/>
      <c r="K57" s="18"/>
    </row>
    <row r="58" spans="3:11" ht="12.75" hidden="1">
      <c r="C58" s="9"/>
      <c r="E58" s="17"/>
      <c r="F58" s="17"/>
      <c r="G58" s="17"/>
      <c r="H58" s="17"/>
      <c r="I58" s="17"/>
      <c r="J58" s="18"/>
      <c r="K58" s="18"/>
    </row>
    <row r="59" spans="3:11" ht="12.75" hidden="1">
      <c r="C59" s="9"/>
      <c r="E59" s="17"/>
      <c r="F59" s="17"/>
      <c r="G59" s="17"/>
      <c r="H59" s="17"/>
      <c r="I59" s="17"/>
      <c r="J59" s="18"/>
      <c r="K59" s="18"/>
    </row>
    <row r="60" spans="3:11" ht="12.75" hidden="1">
      <c r="C60" s="9"/>
      <c r="E60" s="17"/>
      <c r="F60" s="17"/>
      <c r="G60" s="17"/>
      <c r="H60" s="17"/>
      <c r="I60" s="17"/>
      <c r="J60" s="18"/>
      <c r="K60" s="18"/>
    </row>
    <row r="61" spans="3:11" ht="12.75" hidden="1">
      <c r="C61" s="9"/>
      <c r="E61" s="17"/>
      <c r="F61" s="17"/>
      <c r="G61" s="17"/>
      <c r="H61" s="17"/>
      <c r="I61" s="17"/>
      <c r="J61" s="18"/>
      <c r="K61" s="18"/>
    </row>
    <row r="62" spans="3:11" ht="12.75" hidden="1">
      <c r="C62" s="9"/>
      <c r="E62" s="17"/>
      <c r="F62" s="17"/>
      <c r="G62" s="17"/>
      <c r="H62" s="17"/>
      <c r="I62" s="17"/>
      <c r="J62" s="18"/>
      <c r="K62" s="18"/>
    </row>
    <row r="63" spans="3:11" ht="12.75" hidden="1">
      <c r="C63" s="9"/>
      <c r="E63" s="17"/>
      <c r="F63" s="17"/>
      <c r="G63" s="17"/>
      <c r="H63" s="17"/>
      <c r="I63" s="17"/>
      <c r="J63" s="18"/>
      <c r="K63" s="18"/>
    </row>
    <row r="64" spans="3:11" ht="12.75" hidden="1">
      <c r="C64" s="9"/>
      <c r="E64" s="17"/>
      <c r="F64" s="17"/>
      <c r="G64" s="17"/>
      <c r="H64" s="17"/>
      <c r="I64" s="17"/>
      <c r="J64" s="18"/>
      <c r="K64" s="18"/>
    </row>
    <row r="65" spans="3:11" ht="12.75" hidden="1">
      <c r="C65" s="9"/>
      <c r="E65" s="17"/>
      <c r="F65" s="17"/>
      <c r="G65" s="17"/>
      <c r="H65" s="17"/>
      <c r="I65" s="17"/>
      <c r="J65" s="18"/>
      <c r="K65" s="18"/>
    </row>
    <row r="66" spans="3:11" ht="12.75" hidden="1">
      <c r="C66" s="9"/>
      <c r="E66" s="17"/>
      <c r="F66" s="17"/>
      <c r="G66" s="17"/>
      <c r="H66" s="17"/>
      <c r="I66" s="17"/>
      <c r="J66" s="18"/>
      <c r="K66" s="18"/>
    </row>
    <row r="67" spans="3:11" ht="12.75" hidden="1">
      <c r="C67" s="9"/>
      <c r="E67" s="17"/>
      <c r="F67" s="17"/>
      <c r="G67" s="17"/>
      <c r="H67" s="17"/>
      <c r="I67" s="17"/>
      <c r="J67" s="18"/>
      <c r="K67" s="18"/>
    </row>
  </sheetData>
  <sheetProtection sheet="1" objects="1" scenarios="1"/>
  <mergeCells count="1">
    <mergeCell ref="E2:I2"/>
  </mergeCells>
  <printOptions/>
  <pageMargins left="0.75" right="0.75" top="1" bottom="1" header="0.5" footer="0.5"/>
  <pageSetup horizontalDpi="600" verticalDpi="600" orientation="portrait" r:id="rId2"/>
  <ignoredErrors>
    <ignoredError sqref="K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Pacos CORDIC Algorithm</dc:title>
  <dc:subject/>
  <dc:creator>Carlos BARRIOS</dc:creator>
  <cp:keywords/>
  <dc:description/>
  <cp:lastModifiedBy>Carlos BARRIOS</cp:lastModifiedBy>
  <dcterms:created xsi:type="dcterms:W3CDTF">2006-02-19T23:20:57Z</dcterms:created>
  <dcterms:modified xsi:type="dcterms:W3CDTF">2006-02-21T03:32:58Z</dcterms:modified>
  <cp:category/>
  <cp:version/>
  <cp:contentType/>
  <cp:contentStatus/>
</cp:coreProperties>
</file>